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13515" windowHeight="742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'Feuil1'!$A$1:$N$29</definedName>
  </definedNames>
  <calcPr fullCalcOnLoad="1"/>
</workbook>
</file>

<file path=xl/sharedStrings.xml><?xml version="1.0" encoding="utf-8"?>
<sst xmlns="http://schemas.openxmlformats.org/spreadsheetml/2006/main" count="19" uniqueCount="18">
  <si>
    <t>Handicap</t>
  </si>
  <si>
    <t>Nom - Prénom</t>
  </si>
  <si>
    <t>Total
Antérieur</t>
  </si>
  <si>
    <t>Handicap
Journée</t>
  </si>
  <si>
    <t>Total
Scratch
Journée</t>
  </si>
  <si>
    <t>Moyenne
Scratch
Journée</t>
  </si>
  <si>
    <t>Total
Handicap
Journée</t>
  </si>
  <si>
    <t>Moyenne
Handicap
Journée</t>
  </si>
  <si>
    <t>Total
Scratch
Cumulé</t>
  </si>
  <si>
    <t>Moyenne
Totale</t>
  </si>
  <si>
    <t>Nombre
Parties</t>
  </si>
  <si>
    <t>Calcul</t>
  </si>
  <si>
    <t>Mise à jour</t>
  </si>
  <si>
    <t>Meilleure
Ligne</t>
  </si>
  <si>
    <t>Meilleure
Série</t>
  </si>
  <si>
    <t>Geneviève Teddy</t>
  </si>
  <si>
    <t>2 ème Période - 1 ère Journée</t>
  </si>
  <si>
    <t>Franz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</si>
</sst>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 quotePrefix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2" fillId="0" borderId="14" xfId="0" applyFont="1" applyBorder="1" applyAlignment="1" quotePrefix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 quotePrefix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0" borderId="16" xfId="0" applyFont="1" applyBorder="1" applyAlignment="1" quotePrefix="1">
      <alignment horizontal="center" vertical="center"/>
    </xf>
    <xf numFmtId="0" fontId="0" fillId="0" borderId="20" xfId="0" applyBorder="1" applyAlignment="1" quotePrefix="1">
      <alignment horizontal="center" vertical="center" wrapText="1"/>
    </xf>
    <xf numFmtId="0" fontId="2" fillId="0" borderId="26" xfId="0" applyFont="1" applyBorder="1" applyAlignment="1" quotePrefix="1">
      <alignment horizontal="center" vertical="center"/>
    </xf>
    <xf numFmtId="0" fontId="0" fillId="0" borderId="22" xfId="0" applyBorder="1" applyAlignment="1" quotePrefix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 quotePrefix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41" fillId="0" borderId="18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2023- 2024</v>
          </cell>
        </row>
        <row r="7">
          <cell r="B7" t="str">
            <v>Besnard Romain</v>
          </cell>
        </row>
        <row r="8">
          <cell r="B8" t="str">
            <v>Calenge Angélique</v>
          </cell>
          <cell r="P8">
            <v>220</v>
          </cell>
          <cell r="Q8">
            <v>0.7</v>
          </cell>
        </row>
        <row r="9">
          <cell r="B9" t="str">
            <v>Clavier Fanfan</v>
          </cell>
        </row>
        <row r="10">
          <cell r="B10" t="str">
            <v>Gadais Alain</v>
          </cell>
        </row>
        <row r="11">
          <cell r="B11" t="str">
            <v>Gresselin Cyrille</v>
          </cell>
        </row>
        <row r="12">
          <cell r="B12" t="str">
            <v>Lecarpentier Denis</v>
          </cell>
        </row>
        <row r="13">
          <cell r="B13" t="str">
            <v>Lecordier Manu</v>
          </cell>
        </row>
        <row r="14">
          <cell r="B14" t="str">
            <v>Levesque Bernard</v>
          </cell>
        </row>
        <row r="15">
          <cell r="B15" t="str">
            <v>Mercier Antoine</v>
          </cell>
        </row>
        <row r="16">
          <cell r="B16" t="str">
            <v>Mercier Guy</v>
          </cell>
        </row>
        <row r="17">
          <cell r="B17" t="str">
            <v>Mercier Régine</v>
          </cell>
        </row>
        <row r="19">
          <cell r="B19" t="str">
            <v>Gadais Cathy</v>
          </cell>
        </row>
        <row r="20">
          <cell r="B20" t="str">
            <v>Ganné  Gilles</v>
          </cell>
        </row>
        <row r="22">
          <cell r="B22" t="str">
            <v>Morel Anne-Gaelle</v>
          </cell>
        </row>
        <row r="23">
          <cell r="B23" t="str">
            <v>Delafosse Nicolas</v>
          </cell>
        </row>
        <row r="24">
          <cell r="B24" t="str">
            <v>Delafosse Florian</v>
          </cell>
        </row>
      </sheetData>
      <sheetData sheetId="6">
        <row r="7">
          <cell r="I7">
            <v>5082</v>
          </cell>
          <cell r="M7">
            <v>36</v>
          </cell>
          <cell r="N7">
            <v>55</v>
          </cell>
        </row>
        <row r="8">
          <cell r="I8">
            <v>4744</v>
          </cell>
          <cell r="M8">
            <v>36</v>
          </cell>
          <cell r="N8">
            <v>62</v>
          </cell>
        </row>
        <row r="9">
          <cell r="I9">
            <v>7086</v>
          </cell>
          <cell r="M9">
            <v>42</v>
          </cell>
          <cell r="N9">
            <v>36</v>
          </cell>
        </row>
        <row r="10">
          <cell r="I10">
            <v>6952</v>
          </cell>
          <cell r="M10">
            <v>42</v>
          </cell>
          <cell r="N10">
            <v>38</v>
          </cell>
        </row>
        <row r="11">
          <cell r="I11">
            <v>6279</v>
          </cell>
          <cell r="M11">
            <v>36</v>
          </cell>
          <cell r="N11">
            <v>32</v>
          </cell>
        </row>
        <row r="12">
          <cell r="I12">
            <v>4734</v>
          </cell>
          <cell r="M12">
            <v>30</v>
          </cell>
          <cell r="N12">
            <v>44</v>
          </cell>
        </row>
        <row r="13">
          <cell r="I13">
            <v>6861</v>
          </cell>
          <cell r="M13">
            <v>42</v>
          </cell>
          <cell r="N13">
            <v>39</v>
          </cell>
        </row>
        <row r="14">
          <cell r="I14">
            <v>6335</v>
          </cell>
          <cell r="M14">
            <v>42</v>
          </cell>
          <cell r="N14">
            <v>49</v>
          </cell>
        </row>
        <row r="15">
          <cell r="I15">
            <v>5466</v>
          </cell>
          <cell r="M15">
            <v>42</v>
          </cell>
          <cell r="N15">
            <v>63</v>
          </cell>
        </row>
        <row r="16">
          <cell r="I16">
            <v>7580</v>
          </cell>
          <cell r="M16">
            <v>42</v>
          </cell>
          <cell r="N16">
            <v>28</v>
          </cell>
        </row>
        <row r="17">
          <cell r="I17">
            <v>6758</v>
          </cell>
          <cell r="M17">
            <v>42</v>
          </cell>
          <cell r="N17">
            <v>42</v>
          </cell>
        </row>
        <row r="19">
          <cell r="M19">
            <v>6</v>
          </cell>
        </row>
        <row r="20">
          <cell r="I20">
            <v>1057</v>
          </cell>
          <cell r="M20">
            <v>6</v>
          </cell>
          <cell r="N20">
            <v>30</v>
          </cell>
        </row>
        <row r="22">
          <cell r="I22">
            <v>0</v>
          </cell>
        </row>
        <row r="23">
          <cell r="I23">
            <v>4321</v>
          </cell>
          <cell r="M23">
            <v>24</v>
          </cell>
          <cell r="N23">
            <v>28</v>
          </cell>
        </row>
        <row r="24">
          <cell r="M2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80" zoomScaleNormal="80" workbookViewId="0" topLeftCell="A1">
      <selection activeCell="A2" sqref="A2"/>
    </sheetView>
  </sheetViews>
  <sheetFormatPr defaultColWidth="11.421875" defaultRowHeight="12.75"/>
  <cols>
    <col min="1" max="1" width="3.57421875" style="0" customWidth="1"/>
    <col min="2" max="2" width="21.8515625" style="0" customWidth="1"/>
    <col min="3" max="3" width="12.00390625" style="0" bestFit="1" customWidth="1"/>
    <col min="4" max="4" width="12.28125" style="4" bestFit="1" customWidth="1"/>
    <col min="5" max="5" width="10.7109375" style="3" bestFit="1" customWidth="1"/>
    <col min="6" max="6" width="12.00390625" style="3" bestFit="1" customWidth="1"/>
    <col min="7" max="8" width="12.28125" style="3" bestFit="1" customWidth="1"/>
    <col min="9" max="9" width="10.421875" style="3" bestFit="1" customWidth="1"/>
    <col min="10" max="11" width="12.28125" style="3" bestFit="1" customWidth="1"/>
    <col min="12" max="13" width="12.00390625" style="3" bestFit="1" customWidth="1"/>
    <col min="14" max="14" width="12.28125" style="3" bestFit="1" customWidth="1"/>
    <col min="16" max="17" width="14.7109375" style="0" customWidth="1"/>
  </cols>
  <sheetData>
    <row r="1" spans="1:14" ht="20.25">
      <c r="A1" s="10"/>
      <c r="B1" s="62" t="str">
        <f>'[1]P1J1'!B1</f>
        <v>Résultats Individuelle 2023- 2024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4" ht="15.75">
      <c r="A2" s="10"/>
      <c r="B2" s="1"/>
      <c r="C2" s="1"/>
      <c r="D2" s="2"/>
    </row>
    <row r="3" spans="2:14" ht="15.75" customHeight="1">
      <c r="B3" s="63" t="s">
        <v>0</v>
      </c>
      <c r="C3" s="64"/>
      <c r="D3" s="64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 customHeight="1">
      <c r="A4" s="10"/>
      <c r="B4" s="65" t="s">
        <v>16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ht="13.5" thickBot="1">
      <c r="C5" s="3"/>
    </row>
    <row r="6" spans="2:14" s="8" customFormat="1" ht="57" customHeight="1" thickBot="1">
      <c r="B6" s="11" t="s">
        <v>1</v>
      </c>
      <c r="C6" s="12" t="s">
        <v>2</v>
      </c>
      <c r="D6" s="12" t="s">
        <v>3</v>
      </c>
      <c r="E6" s="13" t="s">
        <v>4</v>
      </c>
      <c r="F6" s="14" t="s">
        <v>5</v>
      </c>
      <c r="G6" s="15" t="s">
        <v>6</v>
      </c>
      <c r="H6" s="16" t="s">
        <v>7</v>
      </c>
      <c r="I6" s="12" t="s">
        <v>8</v>
      </c>
      <c r="J6" s="12" t="s">
        <v>13</v>
      </c>
      <c r="K6" s="12" t="s">
        <v>14</v>
      </c>
      <c r="L6" s="12" t="s">
        <v>9</v>
      </c>
      <c r="M6" s="12" t="s">
        <v>10</v>
      </c>
      <c r="N6" s="38" t="s">
        <v>0</v>
      </c>
    </row>
    <row r="7" spans="2:17" ht="19.5" customHeight="1" thickBot="1">
      <c r="B7" s="17" t="str">
        <f>'[1]P1J1'!B16</f>
        <v>Mercier Guy</v>
      </c>
      <c r="C7" s="18">
        <f>'[1]P1J7'!I16</f>
        <v>7580</v>
      </c>
      <c r="D7" s="18">
        <f>'[1]P1J7'!N16</f>
        <v>28</v>
      </c>
      <c r="E7" s="19">
        <v>1212</v>
      </c>
      <c r="F7" s="67">
        <f aca="true" t="shared" si="0" ref="F7:F25">INT(E7/6)</f>
        <v>202</v>
      </c>
      <c r="G7" s="20">
        <f aca="true" t="shared" si="1" ref="G7:G25">E7+(D7*6)</f>
        <v>1380</v>
      </c>
      <c r="H7" s="21">
        <f aca="true" t="shared" si="2" ref="H7:H25">INT(G7/6)</f>
        <v>230</v>
      </c>
      <c r="I7" s="22">
        <f aca="true" t="shared" si="3" ref="I7:I25">C7+E7</f>
        <v>8792</v>
      </c>
      <c r="J7" s="27">
        <v>230</v>
      </c>
      <c r="K7" s="27">
        <v>1212</v>
      </c>
      <c r="L7" s="22">
        <f aca="true" t="shared" si="4" ref="L7:L25">IF(M7=0," ",INT(I7/M7))</f>
        <v>183</v>
      </c>
      <c r="M7" s="22">
        <f>IF(E7=0,'[1]P1J7'!M16,'[1]P1J7'!M16+6)</f>
        <v>48</v>
      </c>
      <c r="N7" s="39">
        <f aca="true" t="shared" si="5" ref="N7:N25">IF(M7=0,D7,IF(INT((P$8-L7)*Q$8)&lt;0,0,INT((P$8-L7)*Q$8)))</f>
        <v>25</v>
      </c>
      <c r="P7" s="60" t="s">
        <v>11</v>
      </c>
      <c r="Q7" s="61"/>
    </row>
    <row r="8" spans="2:17" ht="19.5" customHeight="1" thickBot="1">
      <c r="B8" s="17" t="str">
        <f>'[1]P1J1'!B11</f>
        <v>Gresselin Cyrille</v>
      </c>
      <c r="C8" s="18">
        <f>'[1]P1J7'!I11</f>
        <v>6279</v>
      </c>
      <c r="D8" s="18">
        <f>'[1]P1J7'!N11</f>
        <v>32</v>
      </c>
      <c r="E8" s="19">
        <v>1070</v>
      </c>
      <c r="F8" s="20">
        <f t="shared" si="0"/>
        <v>178</v>
      </c>
      <c r="G8" s="20">
        <f t="shared" si="1"/>
        <v>1262</v>
      </c>
      <c r="H8" s="21">
        <f t="shared" si="2"/>
        <v>210</v>
      </c>
      <c r="I8" s="22">
        <f t="shared" si="3"/>
        <v>7349</v>
      </c>
      <c r="J8" s="27">
        <v>212</v>
      </c>
      <c r="K8" s="27">
        <v>1070</v>
      </c>
      <c r="L8" s="22">
        <f t="shared" si="4"/>
        <v>174</v>
      </c>
      <c r="M8" s="22">
        <f>IF(E8=0,'[1]P1J7'!M11,'[1]P1J7'!M11+6)</f>
        <v>42</v>
      </c>
      <c r="N8" s="39">
        <f t="shared" si="5"/>
        <v>32</v>
      </c>
      <c r="P8" s="5">
        <f>'[1]P1J1'!P8</f>
        <v>220</v>
      </c>
      <c r="Q8" s="6">
        <f>'[1]P1J1'!Q8</f>
        <v>0.7</v>
      </c>
    </row>
    <row r="9" spans="2:17" ht="19.5" customHeight="1">
      <c r="B9" s="17" t="str">
        <f>'[1]P1J1'!B9</f>
        <v>Clavier Fanfan</v>
      </c>
      <c r="C9" s="18">
        <f>'[1]P1J7'!I9</f>
        <v>7086</v>
      </c>
      <c r="D9" s="18">
        <f>'[1]P1J7'!N9</f>
        <v>36</v>
      </c>
      <c r="E9" s="19">
        <v>1013</v>
      </c>
      <c r="F9" s="20">
        <f t="shared" si="0"/>
        <v>168</v>
      </c>
      <c r="G9" s="20">
        <f t="shared" si="1"/>
        <v>1229</v>
      </c>
      <c r="H9" s="21">
        <f t="shared" si="2"/>
        <v>204</v>
      </c>
      <c r="I9" s="22">
        <f t="shared" si="3"/>
        <v>8099</v>
      </c>
      <c r="J9" s="27">
        <v>182</v>
      </c>
      <c r="K9" s="27">
        <v>1013</v>
      </c>
      <c r="L9" s="22">
        <f t="shared" si="4"/>
        <v>168</v>
      </c>
      <c r="M9" s="22">
        <f>IF(E9=0,'[1]P1J7'!M9,'[1]P1J7'!M9+6)</f>
        <v>48</v>
      </c>
      <c r="N9" s="39">
        <f t="shared" si="5"/>
        <v>36</v>
      </c>
      <c r="P9" s="40"/>
      <c r="Q9" s="41"/>
    </row>
    <row r="10" spans="2:17" ht="19.5" customHeight="1">
      <c r="B10" s="17" t="str">
        <f>'[1]P1J1'!B10</f>
        <v>Gadais Alain</v>
      </c>
      <c r="C10" s="18">
        <f>'[1]P1J7'!I10</f>
        <v>6952</v>
      </c>
      <c r="D10" s="18">
        <f>'[1]P1J7'!N10</f>
        <v>38</v>
      </c>
      <c r="E10" s="19">
        <v>930</v>
      </c>
      <c r="F10" s="20">
        <f t="shared" si="0"/>
        <v>155</v>
      </c>
      <c r="G10" s="20">
        <f t="shared" si="1"/>
        <v>1158</v>
      </c>
      <c r="H10" s="21">
        <f t="shared" si="2"/>
        <v>193</v>
      </c>
      <c r="I10" s="22">
        <f t="shared" si="3"/>
        <v>7882</v>
      </c>
      <c r="J10" s="27">
        <v>183</v>
      </c>
      <c r="K10" s="27">
        <v>930</v>
      </c>
      <c r="L10" s="22">
        <f t="shared" si="4"/>
        <v>164</v>
      </c>
      <c r="M10" s="22">
        <f>IF(E10=0,'[1]P1J7'!M10,'[1]P1J7'!M10+6)</f>
        <v>48</v>
      </c>
      <c r="N10" s="39">
        <f t="shared" si="5"/>
        <v>39</v>
      </c>
      <c r="P10" s="40"/>
      <c r="Q10" s="41"/>
    </row>
    <row r="11" spans="2:14" ht="19.5" customHeight="1">
      <c r="B11" s="17" t="str">
        <f>'[1]P1J1'!B13</f>
        <v>Lecordier Manu</v>
      </c>
      <c r="C11" s="18">
        <f>'[1]P1J7'!I13</f>
        <v>6861</v>
      </c>
      <c r="D11" s="18">
        <f>'[1]P1J7'!N13</f>
        <v>39</v>
      </c>
      <c r="E11" s="19">
        <v>847</v>
      </c>
      <c r="F11" s="20">
        <f t="shared" si="0"/>
        <v>141</v>
      </c>
      <c r="G11" s="20">
        <f t="shared" si="1"/>
        <v>1081</v>
      </c>
      <c r="H11" s="21">
        <f t="shared" si="2"/>
        <v>180</v>
      </c>
      <c r="I11" s="22">
        <f t="shared" si="3"/>
        <v>7708</v>
      </c>
      <c r="J11" s="27">
        <v>167</v>
      </c>
      <c r="K11" s="27">
        <v>847</v>
      </c>
      <c r="L11" s="22">
        <f t="shared" si="4"/>
        <v>160</v>
      </c>
      <c r="M11" s="22">
        <f>IF(E11=0,'[1]P1J7'!M13,'[1]P1J7'!M13+6)</f>
        <v>48</v>
      </c>
      <c r="N11" s="39">
        <f t="shared" si="5"/>
        <v>42</v>
      </c>
    </row>
    <row r="12" spans="2:16" ht="19.5" customHeight="1">
      <c r="B12" s="17" t="str">
        <f>'[1]P1J1'!B17</f>
        <v>Mercier Régine</v>
      </c>
      <c r="C12" s="18">
        <f>'[1]P1J7'!I17</f>
        <v>6758</v>
      </c>
      <c r="D12" s="18">
        <f>'[1]P1J7'!N17</f>
        <v>42</v>
      </c>
      <c r="E12" s="19">
        <v>964</v>
      </c>
      <c r="F12" s="20">
        <f t="shared" si="0"/>
        <v>160</v>
      </c>
      <c r="G12" s="20">
        <f t="shared" si="1"/>
        <v>1216</v>
      </c>
      <c r="H12" s="21">
        <f t="shared" si="2"/>
        <v>202</v>
      </c>
      <c r="I12" s="22">
        <f t="shared" si="3"/>
        <v>7722</v>
      </c>
      <c r="J12" s="27">
        <v>198</v>
      </c>
      <c r="K12" s="27">
        <v>964</v>
      </c>
      <c r="L12" s="22">
        <f t="shared" si="4"/>
        <v>160</v>
      </c>
      <c r="M12" s="22">
        <f>IF(E12=0,'[1]P1J7'!M17,'[1]P1J7'!M17+6)</f>
        <v>48</v>
      </c>
      <c r="N12" s="39">
        <f t="shared" si="5"/>
        <v>42</v>
      </c>
      <c r="P12" s="10"/>
    </row>
    <row r="13" spans="2:16" ht="19.5" customHeight="1">
      <c r="B13" s="17" t="str">
        <f>'[1]P1J1'!B12</f>
        <v>Lecarpentier Denis</v>
      </c>
      <c r="C13" s="18">
        <f>'[1]P1J7'!I12</f>
        <v>4734</v>
      </c>
      <c r="D13" s="18">
        <f>'[1]P1J7'!N12</f>
        <v>44</v>
      </c>
      <c r="E13" s="19">
        <v>957</v>
      </c>
      <c r="F13" s="20">
        <f t="shared" si="0"/>
        <v>159</v>
      </c>
      <c r="G13" s="20">
        <f t="shared" si="1"/>
        <v>1221</v>
      </c>
      <c r="H13" s="21">
        <f t="shared" si="2"/>
        <v>203</v>
      </c>
      <c r="I13" s="22">
        <f t="shared" si="3"/>
        <v>5691</v>
      </c>
      <c r="J13" s="27">
        <v>194</v>
      </c>
      <c r="K13" s="27">
        <v>957</v>
      </c>
      <c r="L13" s="22">
        <f t="shared" si="4"/>
        <v>158</v>
      </c>
      <c r="M13" s="22">
        <f>IF(E13=0,'[1]P1J7'!M12,'[1]P1J7'!M12+6)</f>
        <v>36</v>
      </c>
      <c r="N13" s="39">
        <f t="shared" si="5"/>
        <v>43</v>
      </c>
      <c r="P13" s="10"/>
    </row>
    <row r="14" spans="2:14" ht="19.5" customHeight="1">
      <c r="B14" s="17" t="str">
        <f>'[1]P1J1'!B14</f>
        <v>Levesque Bernard</v>
      </c>
      <c r="C14" s="18">
        <f>'[1]P1J7'!I14</f>
        <v>6335</v>
      </c>
      <c r="D14" s="18">
        <f>'[1]P1J7'!N14</f>
        <v>49</v>
      </c>
      <c r="E14" s="19">
        <v>967</v>
      </c>
      <c r="F14" s="20">
        <f t="shared" si="0"/>
        <v>161</v>
      </c>
      <c r="G14" s="20">
        <f t="shared" si="1"/>
        <v>1261</v>
      </c>
      <c r="H14" s="21">
        <f t="shared" si="2"/>
        <v>210</v>
      </c>
      <c r="I14" s="22">
        <f t="shared" si="3"/>
        <v>7302</v>
      </c>
      <c r="J14" s="27">
        <v>200</v>
      </c>
      <c r="K14" s="27">
        <v>967</v>
      </c>
      <c r="L14" s="22">
        <f t="shared" si="4"/>
        <v>152</v>
      </c>
      <c r="M14" s="22">
        <f>IF(E14=0,'[1]P1J7'!M14,'[1]P1J7'!M14+6)</f>
        <v>48</v>
      </c>
      <c r="N14" s="39">
        <f t="shared" si="5"/>
        <v>47</v>
      </c>
    </row>
    <row r="15" spans="2:14" ht="19.5" customHeight="1">
      <c r="B15" s="17" t="s">
        <v>17</v>
      </c>
      <c r="C15" s="18">
        <v>923</v>
      </c>
      <c r="D15" s="18">
        <v>46</v>
      </c>
      <c r="E15" s="19">
        <v>897</v>
      </c>
      <c r="F15" s="20">
        <f t="shared" si="0"/>
        <v>149</v>
      </c>
      <c r="G15" s="20">
        <f t="shared" si="1"/>
        <v>1173</v>
      </c>
      <c r="H15" s="21">
        <f t="shared" si="2"/>
        <v>195</v>
      </c>
      <c r="I15" s="22">
        <f t="shared" si="3"/>
        <v>1820</v>
      </c>
      <c r="J15" s="27">
        <v>183</v>
      </c>
      <c r="K15" s="27">
        <v>897</v>
      </c>
      <c r="L15" s="22">
        <f t="shared" si="4"/>
        <v>151</v>
      </c>
      <c r="M15" s="22">
        <v>12</v>
      </c>
      <c r="N15" s="39">
        <f t="shared" si="5"/>
        <v>48</v>
      </c>
    </row>
    <row r="16" spans="2:14" ht="19.5" customHeight="1">
      <c r="B16" s="17" t="str">
        <f>'[1]P1J1'!B7</f>
        <v>Besnard Romain</v>
      </c>
      <c r="C16" s="18">
        <f>'[1]P1J7'!I7</f>
        <v>5082</v>
      </c>
      <c r="D16" s="18">
        <f>'[1]P1J7'!N7</f>
        <v>55</v>
      </c>
      <c r="E16" s="19">
        <v>909</v>
      </c>
      <c r="F16" s="20">
        <f t="shared" si="0"/>
        <v>151</v>
      </c>
      <c r="G16" s="20">
        <f t="shared" si="1"/>
        <v>1239</v>
      </c>
      <c r="H16" s="21">
        <f t="shared" si="2"/>
        <v>206</v>
      </c>
      <c r="I16" s="22">
        <f t="shared" si="3"/>
        <v>5991</v>
      </c>
      <c r="J16" s="27">
        <v>194</v>
      </c>
      <c r="K16" s="27">
        <v>909</v>
      </c>
      <c r="L16" s="22">
        <f t="shared" si="4"/>
        <v>142</v>
      </c>
      <c r="M16" s="22">
        <f>IF(E16=0,'[1]P1J7'!M7,'[1]P1J7'!M7+6)</f>
        <v>42</v>
      </c>
      <c r="N16" s="39">
        <f t="shared" si="5"/>
        <v>54</v>
      </c>
    </row>
    <row r="17" spans="2:14" ht="19.5" customHeight="1">
      <c r="B17" s="17" t="s">
        <v>15</v>
      </c>
      <c r="C17" s="18">
        <v>767</v>
      </c>
      <c r="D17" s="18">
        <v>65</v>
      </c>
      <c r="E17" s="19">
        <v>907</v>
      </c>
      <c r="F17" s="20">
        <f t="shared" si="0"/>
        <v>151</v>
      </c>
      <c r="G17" s="20">
        <f t="shared" si="1"/>
        <v>1297</v>
      </c>
      <c r="H17" s="21">
        <f t="shared" si="2"/>
        <v>216</v>
      </c>
      <c r="I17" s="22">
        <f t="shared" si="3"/>
        <v>1674</v>
      </c>
      <c r="J17" s="27">
        <v>215</v>
      </c>
      <c r="K17" s="27">
        <v>907</v>
      </c>
      <c r="L17" s="22">
        <f t="shared" si="4"/>
        <v>139</v>
      </c>
      <c r="M17" s="22">
        <v>12</v>
      </c>
      <c r="N17" s="39">
        <f t="shared" si="5"/>
        <v>56</v>
      </c>
    </row>
    <row r="18" spans="2:14" ht="19.5" customHeight="1">
      <c r="B18" s="17" t="str">
        <f>'[1]P1J1'!B8</f>
        <v>Calenge Angélique</v>
      </c>
      <c r="C18" s="18">
        <f>'[1]P1J7'!I8</f>
        <v>4744</v>
      </c>
      <c r="D18" s="18">
        <f>'[1]P1J7'!N8</f>
        <v>62</v>
      </c>
      <c r="E18" s="19">
        <v>856</v>
      </c>
      <c r="F18" s="20">
        <f t="shared" si="0"/>
        <v>142</v>
      </c>
      <c r="G18" s="20">
        <f t="shared" si="1"/>
        <v>1228</v>
      </c>
      <c r="H18" s="42">
        <f t="shared" si="2"/>
        <v>204</v>
      </c>
      <c r="I18" s="22">
        <f t="shared" si="3"/>
        <v>5600</v>
      </c>
      <c r="J18" s="27">
        <v>152</v>
      </c>
      <c r="K18" s="27">
        <v>856</v>
      </c>
      <c r="L18" s="22">
        <f t="shared" si="4"/>
        <v>133</v>
      </c>
      <c r="M18" s="22">
        <f>IF(E18=0,'[1]P1J7'!M8,'[1]P1J7'!M8+6)</f>
        <v>42</v>
      </c>
      <c r="N18" s="31">
        <f t="shared" si="5"/>
        <v>60</v>
      </c>
    </row>
    <row r="19" spans="2:14" ht="19.5" customHeight="1" thickBot="1">
      <c r="B19" s="43" t="str">
        <f>'[1]P1J1'!B15</f>
        <v>Mercier Antoine</v>
      </c>
      <c r="C19" s="44">
        <f>'[1]P1J7'!I15</f>
        <v>5466</v>
      </c>
      <c r="D19" s="44">
        <f>'[1]P1J7'!N15</f>
        <v>63</v>
      </c>
      <c r="E19" s="45">
        <v>859</v>
      </c>
      <c r="F19" s="46">
        <f t="shared" si="0"/>
        <v>143</v>
      </c>
      <c r="G19" s="46">
        <f t="shared" si="1"/>
        <v>1237</v>
      </c>
      <c r="H19" s="47">
        <f t="shared" si="2"/>
        <v>206</v>
      </c>
      <c r="I19" s="48">
        <f t="shared" si="3"/>
        <v>6325</v>
      </c>
      <c r="J19" s="49">
        <v>194</v>
      </c>
      <c r="K19" s="49">
        <v>859</v>
      </c>
      <c r="L19" s="48">
        <f t="shared" si="4"/>
        <v>131</v>
      </c>
      <c r="M19" s="50">
        <f>IF(E19=0,'[1]P1J7'!M15,'[1]P1J7'!M15+6)</f>
        <v>48</v>
      </c>
      <c r="N19" s="33">
        <f t="shared" si="5"/>
        <v>62</v>
      </c>
    </row>
    <row r="20" spans="2:14" ht="19.5" customHeight="1">
      <c r="B20" s="51" t="str">
        <f>'[1]P1J1'!B19</f>
        <v>Gadais Cathy</v>
      </c>
      <c r="C20" s="34">
        <v>930</v>
      </c>
      <c r="D20" s="34">
        <v>45</v>
      </c>
      <c r="E20" s="35"/>
      <c r="F20" s="24">
        <f t="shared" si="0"/>
        <v>0</v>
      </c>
      <c r="G20" s="24">
        <f t="shared" si="1"/>
        <v>270</v>
      </c>
      <c r="H20" s="52">
        <f t="shared" si="2"/>
        <v>45</v>
      </c>
      <c r="I20" s="53">
        <f t="shared" si="3"/>
        <v>930</v>
      </c>
      <c r="J20" s="28"/>
      <c r="K20" s="28"/>
      <c r="L20" s="53">
        <f t="shared" si="4"/>
        <v>155</v>
      </c>
      <c r="M20" s="25">
        <f>IF(E20=0,'[1]P1J7'!M19,'[1]P1J7'!M19+6)</f>
        <v>6</v>
      </c>
      <c r="N20" s="54">
        <f t="shared" si="5"/>
        <v>45</v>
      </c>
    </row>
    <row r="21" spans="2:14" ht="19.5" customHeight="1">
      <c r="B21" s="17" t="str">
        <f>'[1]P1J1'!B20</f>
        <v>Ganné  Gilles</v>
      </c>
      <c r="C21" s="18">
        <f>'[1]P1J7'!I20</f>
        <v>1057</v>
      </c>
      <c r="D21" s="18">
        <f>'[1]P1J7'!N20</f>
        <v>30</v>
      </c>
      <c r="E21" s="55">
        <v>1090</v>
      </c>
      <c r="F21" s="20">
        <f t="shared" si="0"/>
        <v>181</v>
      </c>
      <c r="G21" s="20">
        <f t="shared" si="1"/>
        <v>1270</v>
      </c>
      <c r="H21" s="21">
        <f t="shared" si="2"/>
        <v>211</v>
      </c>
      <c r="I21" s="22">
        <f t="shared" si="3"/>
        <v>2147</v>
      </c>
      <c r="J21" s="29">
        <v>221</v>
      </c>
      <c r="K21" s="29">
        <v>1090</v>
      </c>
      <c r="L21" s="22">
        <f t="shared" si="4"/>
        <v>178</v>
      </c>
      <c r="M21" s="22">
        <f>IF(E21=0,'[1]P1J7'!M20,'[1]P1J7'!M20+6)</f>
        <v>12</v>
      </c>
      <c r="N21" s="54">
        <f t="shared" si="5"/>
        <v>29</v>
      </c>
    </row>
    <row r="22" spans="2:14" ht="19.5" customHeight="1">
      <c r="B22" s="17"/>
      <c r="C22" s="18"/>
      <c r="D22" s="18"/>
      <c r="E22" s="55"/>
      <c r="F22" s="20">
        <f t="shared" si="0"/>
        <v>0</v>
      </c>
      <c r="G22" s="20">
        <f t="shared" si="1"/>
        <v>0</v>
      </c>
      <c r="H22" s="21">
        <f t="shared" si="2"/>
        <v>0</v>
      </c>
      <c r="I22" s="22">
        <f t="shared" si="3"/>
        <v>0</v>
      </c>
      <c r="J22" s="29"/>
      <c r="K22" s="29"/>
      <c r="L22" s="22" t="str">
        <f t="shared" si="4"/>
        <v> </v>
      </c>
      <c r="M22" s="22"/>
      <c r="N22" s="54">
        <f t="shared" si="5"/>
        <v>0</v>
      </c>
    </row>
    <row r="23" spans="2:14" ht="19.5" customHeight="1">
      <c r="B23" s="17" t="str">
        <f>'[1]P1J1'!B22</f>
        <v>Morel Anne-Gaelle</v>
      </c>
      <c r="C23" s="18">
        <f>'[1]P1J7'!I22</f>
        <v>0</v>
      </c>
      <c r="D23" s="18">
        <v>35</v>
      </c>
      <c r="E23" s="55"/>
      <c r="F23" s="20">
        <f t="shared" si="0"/>
        <v>0</v>
      </c>
      <c r="G23" s="20">
        <f t="shared" si="1"/>
        <v>210</v>
      </c>
      <c r="H23" s="21">
        <f t="shared" si="2"/>
        <v>35</v>
      </c>
      <c r="I23" s="22">
        <f t="shared" si="3"/>
        <v>0</v>
      </c>
      <c r="J23" s="29"/>
      <c r="K23" s="29"/>
      <c r="L23" s="22" t="str">
        <f t="shared" si="4"/>
        <v> </v>
      </c>
      <c r="M23" s="22">
        <f>IF(E23=0,'[1]P1J7'!M22,'[1]P1J7'!M22+6)</f>
        <v>0</v>
      </c>
      <c r="N23" s="54">
        <f t="shared" si="5"/>
        <v>35</v>
      </c>
    </row>
    <row r="24" spans="2:14" ht="19.5" customHeight="1">
      <c r="B24" s="17" t="str">
        <f>'[1]P1J1'!B23</f>
        <v>Delafosse Nicolas</v>
      </c>
      <c r="C24" s="18">
        <f>'[1]P1J7'!I23</f>
        <v>4321</v>
      </c>
      <c r="D24" s="18">
        <f>'[1]P1J7'!N23</f>
        <v>28</v>
      </c>
      <c r="E24" s="19">
        <v>1097</v>
      </c>
      <c r="F24" s="20">
        <f t="shared" si="0"/>
        <v>182</v>
      </c>
      <c r="G24" s="20">
        <f t="shared" si="1"/>
        <v>1265</v>
      </c>
      <c r="H24" s="21">
        <f t="shared" si="2"/>
        <v>210</v>
      </c>
      <c r="I24" s="22">
        <f t="shared" si="3"/>
        <v>5418</v>
      </c>
      <c r="J24" s="22">
        <v>209</v>
      </c>
      <c r="K24" s="22">
        <v>1097</v>
      </c>
      <c r="L24" s="22">
        <f t="shared" si="4"/>
        <v>180</v>
      </c>
      <c r="M24" s="22">
        <f>IF(E24=0,'[1]P1J7'!M23,'[1]P1J7'!M23+6)</f>
        <v>30</v>
      </c>
      <c r="N24" s="54">
        <f t="shared" si="5"/>
        <v>28</v>
      </c>
    </row>
    <row r="25" spans="2:14" ht="19.5" customHeight="1" thickBot="1">
      <c r="B25" s="30" t="str">
        <f>'[1]P1J1'!B24</f>
        <v>Delafosse Florian</v>
      </c>
      <c r="C25" s="32">
        <v>969</v>
      </c>
      <c r="D25" s="32">
        <v>41</v>
      </c>
      <c r="E25" s="26"/>
      <c r="F25" s="56">
        <f t="shared" si="0"/>
        <v>0</v>
      </c>
      <c r="G25" s="57">
        <f t="shared" si="1"/>
        <v>246</v>
      </c>
      <c r="H25" s="58">
        <f t="shared" si="2"/>
        <v>41</v>
      </c>
      <c r="I25" s="23">
        <f t="shared" si="3"/>
        <v>969</v>
      </c>
      <c r="J25" s="48"/>
      <c r="K25" s="48"/>
      <c r="L25" s="23">
        <f t="shared" si="4"/>
        <v>161</v>
      </c>
      <c r="M25" s="22">
        <f>IF(E25=0,'[1]P1J7'!M24,'[1]P1J7'!M24+6)</f>
        <v>6</v>
      </c>
      <c r="N25" s="59">
        <f t="shared" si="5"/>
        <v>41</v>
      </c>
    </row>
    <row r="26" spans="3:14" ht="19.5" customHeight="1">
      <c r="C26" s="37"/>
      <c r="D26" s="36"/>
      <c r="F26" s="37"/>
      <c r="I26" s="37"/>
      <c r="L26" s="37"/>
      <c r="M26" s="37"/>
      <c r="N26" s="37"/>
    </row>
    <row r="27" spans="12:13" ht="19.5" customHeight="1">
      <c r="L27" t="s">
        <v>12</v>
      </c>
      <c r="M27" s="9">
        <v>45178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6" ht="12.75">
      <c r="P36" s="7"/>
    </row>
  </sheetData>
  <sheetProtection/>
  <mergeCells count="4">
    <mergeCell ref="P7:Q7"/>
    <mergeCell ref="B1:N1"/>
    <mergeCell ref="B3:N3"/>
    <mergeCell ref="B4:N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77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2009-03-19T23:43:28Z</cp:lastPrinted>
  <dcterms:created xsi:type="dcterms:W3CDTF">2006-10-13T22:47:30Z</dcterms:created>
  <dcterms:modified xsi:type="dcterms:W3CDTF">2024-02-02T15:44:01Z</dcterms:modified>
  <cp:category/>
  <cp:version/>
  <cp:contentType/>
  <cp:contentStatus/>
</cp:coreProperties>
</file>